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72" windowHeight="8388"/>
  </bookViews>
  <sheets>
    <sheet name="МС" sheetId="2" r:id="rId1"/>
  </sheets>
  <calcPr calcId="125725"/>
</workbook>
</file>

<file path=xl/calcChain.xml><?xml version="1.0" encoding="utf-8"?>
<calcChain xmlns="http://schemas.openxmlformats.org/spreadsheetml/2006/main">
  <c r="I20" i="2"/>
  <c r="I15"/>
  <c r="G11"/>
  <c r="G20" s="1"/>
  <c r="F11"/>
  <c r="H15"/>
  <c r="H16" s="1"/>
  <c r="D9"/>
  <c r="D7"/>
  <c r="H18"/>
  <c r="H19" s="1"/>
  <c r="E18"/>
  <c r="E19" s="1"/>
  <c r="D18"/>
  <c r="E15"/>
  <c r="E16" s="1"/>
  <c r="D15"/>
  <c r="E12"/>
  <c r="D12"/>
  <c r="E11"/>
  <c r="D11"/>
  <c r="F20" l="1"/>
  <c r="H11"/>
  <c r="H13" s="1"/>
  <c r="I18"/>
  <c r="I19" s="1"/>
  <c r="I16"/>
  <c r="E20"/>
  <c r="E13"/>
  <c r="I11" l="1"/>
  <c r="I13" s="1"/>
</calcChain>
</file>

<file path=xl/sharedStrings.xml><?xml version="1.0" encoding="utf-8"?>
<sst xmlns="http://schemas.openxmlformats.org/spreadsheetml/2006/main" count="39" uniqueCount="31">
  <si>
    <t>Показатели</t>
  </si>
  <si>
    <t>план</t>
  </si>
  <si>
    <t>факт</t>
  </si>
  <si>
    <t>Коэффициент достижения индикативного показателя                                        (гр.3 / гр.2)</t>
  </si>
  <si>
    <t>Использование бюджетных средств,                                    тыс. рублей</t>
  </si>
  <si>
    <r>
      <t>Эффективность использования бюджетных средств (О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>)                                                (гр.5 / гр.8)</t>
    </r>
  </si>
  <si>
    <t>Итого по мероприятию</t>
  </si>
  <si>
    <t>Коэффициент использования бюджетных средств                                            (гр.7 / гр.6)</t>
  </si>
  <si>
    <t>отклонение (+, -)                          (гр.3 - гр.2)</t>
  </si>
  <si>
    <t>Итого по программе</t>
  </si>
  <si>
    <r>
      <t>Эффективность использования бюджетных средств по муниципальной программе (О</t>
    </r>
    <r>
      <rPr>
        <vertAlign val="subscript"/>
        <sz val="11"/>
        <color theme="1"/>
        <rFont val="Times New Roman"/>
        <family val="1"/>
        <charset val="204"/>
      </rPr>
      <t>мп</t>
    </r>
    <r>
      <rPr>
        <sz val="11"/>
        <color theme="1"/>
        <rFont val="Times New Roman"/>
        <family val="1"/>
        <charset val="204"/>
      </rPr>
      <t>) рассчитывается по формуле:</t>
    </r>
  </si>
  <si>
    <r>
      <t>О</t>
    </r>
    <r>
      <rPr>
        <vertAlign val="subscript"/>
        <sz val="11"/>
        <color theme="1"/>
        <rFont val="Times New Roman"/>
        <family val="1"/>
        <charset val="204"/>
      </rPr>
      <t xml:space="preserve">i </t>
    </r>
    <r>
      <rPr>
        <sz val="11"/>
        <color theme="1"/>
        <rFont val="Times New Roman"/>
        <family val="1"/>
        <charset val="204"/>
      </rPr>
      <t>- эффективность использования бюджетных средств по i-му мероприятию муниципальной программы;</t>
    </r>
  </si>
  <si>
    <r>
      <t>Д</t>
    </r>
    <r>
      <rPr>
        <vertAlign val="subscript"/>
        <sz val="11"/>
        <color theme="1"/>
        <rFont val="Times New Roman"/>
        <family val="1"/>
        <charset val="204"/>
      </rPr>
      <t xml:space="preserve">i </t>
    </r>
    <r>
      <rPr>
        <sz val="11"/>
        <color theme="1"/>
        <rFont val="Times New Roman"/>
        <family val="1"/>
        <charset val="204"/>
      </rPr>
      <t>- доля расходов бюджетных средств на i-ое мероприятие в общем объеме расходов на реализацию муниципальной программы.</t>
    </r>
  </si>
  <si>
    <t>Количество проведенных конкурсов на включение в кадровый резерв</t>
  </si>
  <si>
    <t>-</t>
  </si>
  <si>
    <t>Количество информации о кадровом резерве,  размещенной на официальном сайте администрации Ленинского района города Челябинска в сети Интернет</t>
  </si>
  <si>
    <t>Повышение уровня профессиональной подготовки муниципальных служащих</t>
  </si>
  <si>
    <t>Проведение ежегодной диспансеризации муниципальных служащих</t>
  </si>
  <si>
    <t xml:space="preserve">Организация выплаты пенсий за выслугу лет лицам, замещавшим должности муниципальной службы в органах местного самоуправления Ленинского района города Челябинска </t>
  </si>
  <si>
    <t>Вывод: высокая эффективность использования средств бюджета (достижение целевого значения).</t>
  </si>
  <si>
    <t>Заместитель начальника отдела экономики и финансов</t>
  </si>
  <si>
    <t>М. А. Менчинская</t>
  </si>
  <si>
    <t>Количество муниципальных служащих, прошедших обучение на курсах повышения квалификации по краткосрочным программам (чел.)</t>
  </si>
  <si>
    <t>Количество муниципальных служащих, прошедших обучение на обучающих семинарах (чел.)</t>
  </si>
  <si>
    <t>Количество муниципальных служащих, прошедших диспансеризацию (чел.)</t>
  </si>
  <si>
    <t>Количество получателей пенсий за выслугу лет лицами, замещавшими должности муниципальной службы в органах местного самоуправления Ленинского района города Челябинска (чел.)</t>
  </si>
  <si>
    <t>Количество проведенных конкурсов на включение в кадровый резерв (ед.)</t>
  </si>
  <si>
    <t>Количество информации о кадровом резерве, размещенной на официальном сайте администрации Ленинского района города Челябинска в сети Интернет (ед.)</t>
  </si>
  <si>
    <t>Достижение индикативных показателей за 2018 год</t>
  </si>
  <si>
    <r>
      <rPr>
        <b/>
        <sz val="11"/>
        <color theme="1"/>
        <rFont val="Times New Roman"/>
        <family val="1"/>
        <charset val="204"/>
      </rPr>
      <t>О</t>
    </r>
    <r>
      <rPr>
        <b/>
        <vertAlign val="subscript"/>
        <sz val="11"/>
        <color theme="1"/>
        <rFont val="Times New Roman"/>
        <family val="1"/>
        <charset val="204"/>
      </rPr>
      <t>мп</t>
    </r>
    <r>
      <rPr>
        <sz val="11"/>
        <color theme="1"/>
        <rFont val="Times New Roman"/>
        <family val="1"/>
        <charset val="204"/>
      </rPr>
      <t xml:space="preserve"> = 1,05*(53,5/295,88) + 1,01*(70,0/295,88) + 1,00*(172,38/295,88) </t>
    </r>
    <r>
      <rPr>
        <b/>
        <sz val="11"/>
        <color theme="1"/>
        <rFont val="Times New Roman"/>
        <family val="1"/>
        <charset val="204"/>
      </rPr>
      <t>= 1,01</t>
    </r>
  </si>
  <si>
    <t>Оценка эффективности реализации муниципальной программы
 "Развитие муниципальной службы в Ленинском районе города Челябинска на 2018-2020 годы" за  2018 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</si>
</sst>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bscript"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Continuous" vertical="center" wrapText="1"/>
    </xf>
    <xf numFmtId="0" fontId="1" fillId="0" borderId="2" xfId="0" applyFont="1" applyBorder="1" applyAlignment="1">
      <alignment horizontal="centerContinuous" vertical="center" wrapText="1"/>
    </xf>
    <xf numFmtId="4" fontId="1" fillId="0" borderId="1" xfId="0" applyNumberFormat="1" applyFont="1" applyBorder="1" applyAlignment="1">
      <alignment vertical="top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/>
    <xf numFmtId="0" fontId="6" fillId="0" borderId="1" xfId="0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/>
    </xf>
    <xf numFmtId="0" fontId="6" fillId="0" borderId="0" xfId="0" applyFont="1"/>
    <xf numFmtId="4" fontId="1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0</xdr:col>
      <xdr:colOff>1409700</xdr:colOff>
      <xdr:row>24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75120"/>
          <a:ext cx="14097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tabSelected="1" workbookViewId="0">
      <selection activeCell="A9" sqref="A9"/>
    </sheetView>
  </sheetViews>
  <sheetFormatPr defaultColWidth="9.109375" defaultRowHeight="13.8"/>
  <cols>
    <col min="1" max="1" width="70.77734375" style="1" customWidth="1"/>
    <col min="2" max="3" width="7" style="1" bestFit="1" customWidth="1"/>
    <col min="4" max="4" width="12" style="1" customWidth="1"/>
    <col min="5" max="5" width="14" style="1" customWidth="1"/>
    <col min="6" max="7" width="9.109375" style="1"/>
    <col min="8" max="8" width="14.109375" style="1" customWidth="1"/>
    <col min="9" max="9" width="14.77734375" style="1" customWidth="1"/>
    <col min="10" max="16384" width="9.109375" style="1"/>
  </cols>
  <sheetData>
    <row r="1" spans="1:9" ht="33" customHeight="1">
      <c r="A1" s="33" t="s">
        <v>30</v>
      </c>
      <c r="B1" s="33"/>
      <c r="C1" s="33"/>
      <c r="D1" s="33"/>
      <c r="E1" s="33"/>
      <c r="F1" s="33"/>
      <c r="G1" s="33"/>
      <c r="H1" s="33"/>
      <c r="I1" s="33"/>
    </row>
    <row r="2" spans="1:9" ht="7.2" customHeight="1"/>
    <row r="3" spans="1:9" ht="41.4" customHeight="1">
      <c r="A3" s="32" t="s">
        <v>0</v>
      </c>
      <c r="B3" s="32" t="s">
        <v>28</v>
      </c>
      <c r="C3" s="32"/>
      <c r="D3" s="32"/>
      <c r="E3" s="32" t="s">
        <v>3</v>
      </c>
      <c r="F3" s="32" t="s">
        <v>4</v>
      </c>
      <c r="G3" s="32"/>
      <c r="H3" s="32" t="s">
        <v>7</v>
      </c>
      <c r="I3" s="32" t="s">
        <v>5</v>
      </c>
    </row>
    <row r="4" spans="1:9" ht="41.4">
      <c r="A4" s="32"/>
      <c r="B4" s="12" t="s">
        <v>1</v>
      </c>
      <c r="C4" s="12" t="s">
        <v>2</v>
      </c>
      <c r="D4" s="12" t="s">
        <v>8</v>
      </c>
      <c r="E4" s="32"/>
      <c r="F4" s="12" t="s">
        <v>1</v>
      </c>
      <c r="G4" s="12" t="s">
        <v>2</v>
      </c>
      <c r="H4" s="32"/>
      <c r="I4" s="32"/>
    </row>
    <row r="5" spans="1:9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</row>
    <row r="6" spans="1:9">
      <c r="A6" s="13" t="s">
        <v>13</v>
      </c>
      <c r="B6" s="14"/>
      <c r="C6" s="14"/>
      <c r="D6" s="14"/>
      <c r="E6" s="14"/>
      <c r="F6" s="15"/>
      <c r="G6" s="15"/>
      <c r="H6" s="15"/>
      <c r="I6" s="15"/>
    </row>
    <row r="7" spans="1:9" ht="16.2" customHeight="1">
      <c r="A7" s="6" t="s">
        <v>26</v>
      </c>
      <c r="B7" s="12">
        <v>0</v>
      </c>
      <c r="C7" s="12">
        <v>0</v>
      </c>
      <c r="D7" s="8">
        <f t="shared" ref="D7" si="0">C7-B7</f>
        <v>0</v>
      </c>
      <c r="E7" s="3" t="s">
        <v>14</v>
      </c>
      <c r="F7" s="16">
        <v>0</v>
      </c>
      <c r="G7" s="16">
        <v>0</v>
      </c>
      <c r="H7" s="4" t="s">
        <v>14</v>
      </c>
      <c r="I7" s="4" t="s">
        <v>14</v>
      </c>
    </row>
    <row r="8" spans="1:9" ht="16.8" customHeight="1">
      <c r="A8" s="13" t="s">
        <v>15</v>
      </c>
      <c r="B8" s="13"/>
      <c r="C8" s="13"/>
      <c r="D8" s="13"/>
      <c r="E8" s="13"/>
      <c r="F8" s="13"/>
      <c r="G8" s="13"/>
      <c r="H8" s="13"/>
      <c r="I8" s="13"/>
    </row>
    <row r="9" spans="1:9" ht="28.2" customHeight="1">
      <c r="A9" s="6" t="s">
        <v>27</v>
      </c>
      <c r="B9" s="12">
        <v>0</v>
      </c>
      <c r="C9" s="12">
        <v>0</v>
      </c>
      <c r="D9" s="8">
        <f t="shared" ref="D9" si="1">C9-B9</f>
        <v>0</v>
      </c>
      <c r="E9" s="3" t="s">
        <v>14</v>
      </c>
      <c r="F9" s="16">
        <v>0</v>
      </c>
      <c r="G9" s="16">
        <v>0</v>
      </c>
      <c r="H9" s="4" t="s">
        <v>14</v>
      </c>
      <c r="I9" s="4" t="s">
        <v>14</v>
      </c>
    </row>
    <row r="10" spans="1:9">
      <c r="A10" s="13" t="s">
        <v>16</v>
      </c>
      <c r="B10" s="13"/>
      <c r="C10" s="13"/>
      <c r="D10" s="13"/>
      <c r="E10" s="13"/>
      <c r="F10" s="13"/>
      <c r="G10" s="13"/>
      <c r="H10" s="13"/>
      <c r="I10" s="13"/>
    </row>
    <row r="11" spans="1:9" ht="30" customHeight="1">
      <c r="A11" s="6" t="s">
        <v>22</v>
      </c>
      <c r="B11" s="12">
        <v>4</v>
      </c>
      <c r="C11" s="12">
        <v>4</v>
      </c>
      <c r="D11" s="8">
        <f t="shared" ref="D11:D15" si="2">C11-B11</f>
        <v>0</v>
      </c>
      <c r="E11" s="3">
        <f t="shared" ref="E11:E15" si="3">ROUND(C11/B11,2)</f>
        <v>1</v>
      </c>
      <c r="F11" s="30">
        <f>43.5+10</f>
        <v>53.5</v>
      </c>
      <c r="G11" s="30">
        <f>40.7+10</f>
        <v>50.7</v>
      </c>
      <c r="H11" s="34">
        <f>ROUND(G11/F11,2)</f>
        <v>0.95</v>
      </c>
      <c r="I11" s="34">
        <f>ROUND(E13/H11,2)</f>
        <v>1.05</v>
      </c>
    </row>
    <row r="12" spans="1:9" ht="27.6">
      <c r="A12" s="6" t="s">
        <v>23</v>
      </c>
      <c r="B12" s="12">
        <v>6</v>
      </c>
      <c r="C12" s="12">
        <v>6</v>
      </c>
      <c r="D12" s="7">
        <f t="shared" si="2"/>
        <v>0</v>
      </c>
      <c r="E12" s="3">
        <f t="shared" si="3"/>
        <v>1</v>
      </c>
      <c r="F12" s="31"/>
      <c r="G12" s="31"/>
      <c r="H12" s="35"/>
      <c r="I12" s="35"/>
    </row>
    <row r="13" spans="1:9">
      <c r="A13" s="6" t="s">
        <v>6</v>
      </c>
      <c r="B13" s="12"/>
      <c r="C13" s="12"/>
      <c r="D13" s="7"/>
      <c r="E13" s="3">
        <f>ROUND((E11+E12)/2,2)</f>
        <v>1</v>
      </c>
      <c r="F13" s="16"/>
      <c r="G13" s="16"/>
      <c r="H13" s="9">
        <f>H11</f>
        <v>0.95</v>
      </c>
      <c r="I13" s="9">
        <f>I11</f>
        <v>1.05</v>
      </c>
    </row>
    <row r="14" spans="1:9">
      <c r="A14" s="13" t="s">
        <v>17</v>
      </c>
      <c r="B14" s="13"/>
      <c r="C14" s="13"/>
      <c r="D14" s="13"/>
      <c r="E14" s="13"/>
      <c r="F14" s="13"/>
      <c r="G14" s="13"/>
      <c r="H14" s="13"/>
      <c r="I14" s="13"/>
    </row>
    <row r="15" spans="1:9" ht="15.6" customHeight="1">
      <c r="A15" s="6" t="s">
        <v>24</v>
      </c>
      <c r="B15" s="12">
        <v>20</v>
      </c>
      <c r="C15" s="12">
        <v>20</v>
      </c>
      <c r="D15" s="7">
        <f t="shared" si="2"/>
        <v>0</v>
      </c>
      <c r="E15" s="3">
        <f t="shared" si="3"/>
        <v>1</v>
      </c>
      <c r="F15" s="3">
        <v>70</v>
      </c>
      <c r="G15" s="3">
        <v>69.239999999999995</v>
      </c>
      <c r="H15" s="9">
        <f>ROUND(G15/F15,2)</f>
        <v>0.99</v>
      </c>
      <c r="I15" s="9">
        <f>ROUND(E16/H15,2)</f>
        <v>1.01</v>
      </c>
    </row>
    <row r="16" spans="1:9">
      <c r="A16" s="6" t="s">
        <v>6</v>
      </c>
      <c r="B16" s="2"/>
      <c r="C16" s="2"/>
      <c r="D16" s="2"/>
      <c r="E16" s="3">
        <f>E15</f>
        <v>1</v>
      </c>
      <c r="F16" s="2"/>
      <c r="G16" s="2"/>
      <c r="H16" s="9">
        <f>H15</f>
        <v>0.99</v>
      </c>
      <c r="I16" s="5">
        <f>I15</f>
        <v>1.01</v>
      </c>
    </row>
    <row r="17" spans="1:9" ht="15.6" customHeight="1">
      <c r="A17" s="13" t="s">
        <v>18</v>
      </c>
      <c r="B17" s="13"/>
      <c r="C17" s="13"/>
      <c r="D17" s="13"/>
      <c r="E17" s="13"/>
      <c r="F17" s="13"/>
      <c r="G17" s="13"/>
      <c r="H17" s="13"/>
      <c r="I17" s="13"/>
    </row>
    <row r="18" spans="1:9" ht="41.4">
      <c r="A18" s="6" t="s">
        <v>25</v>
      </c>
      <c r="B18" s="12">
        <v>2</v>
      </c>
      <c r="C18" s="12">
        <v>2</v>
      </c>
      <c r="D18" s="7">
        <f t="shared" ref="D18" si="4">C18-B18</f>
        <v>0</v>
      </c>
      <c r="E18" s="3">
        <f t="shared" ref="E18" si="5">ROUND(C18/B18,2)</f>
        <v>1</v>
      </c>
      <c r="F18" s="3">
        <v>172.38</v>
      </c>
      <c r="G18" s="3">
        <v>172.38</v>
      </c>
      <c r="H18" s="9">
        <f>ROUND(G18/F18,2)</f>
        <v>1</v>
      </c>
      <c r="I18" s="9">
        <f>ROUND(E19/H18,2)</f>
        <v>1</v>
      </c>
    </row>
    <row r="19" spans="1:9">
      <c r="A19" s="6"/>
      <c r="B19" s="2"/>
      <c r="C19" s="2"/>
      <c r="D19" s="2"/>
      <c r="E19" s="3">
        <f>E18</f>
        <v>1</v>
      </c>
      <c r="F19" s="2"/>
      <c r="G19" s="2"/>
      <c r="H19" s="9">
        <f>H18</f>
        <v>1</v>
      </c>
      <c r="I19" s="5">
        <f>I18</f>
        <v>1</v>
      </c>
    </row>
    <row r="20" spans="1:9" s="22" customFormat="1" ht="14.4">
      <c r="A20" s="17" t="s">
        <v>9</v>
      </c>
      <c r="B20" s="17"/>
      <c r="C20" s="17"/>
      <c r="D20" s="17"/>
      <c r="E20" s="18">
        <f>ROUND((E11+E12+E15+E18)/4,2)</f>
        <v>1</v>
      </c>
      <c r="F20" s="19">
        <f>F7+F9+F11+F15+F18</f>
        <v>295.88</v>
      </c>
      <c r="G20" s="19">
        <f>G7+G9+G11+G15+G18</f>
        <v>292.32</v>
      </c>
      <c r="H20" s="20"/>
      <c r="I20" s="21">
        <f>ROUND((I13*(F11/F20)+I16*(F15/F20)+I19*(F18/F20)),2)</f>
        <v>1.01</v>
      </c>
    </row>
    <row r="21" spans="1:9" ht="4.2" customHeight="1">
      <c r="F21" s="23"/>
    </row>
    <row r="22" spans="1:9" ht="16.2">
      <c r="A22" s="1" t="s">
        <v>10</v>
      </c>
    </row>
    <row r="23" spans="1:9" ht="5.4" customHeight="1"/>
    <row r="25" spans="1:9" ht="6" customHeight="1"/>
    <row r="26" spans="1:9" ht="15.6" customHeight="1">
      <c r="A26" s="1" t="s">
        <v>11</v>
      </c>
    </row>
    <row r="27" spans="1:9" ht="16.2">
      <c r="A27" s="1" t="s">
        <v>12</v>
      </c>
    </row>
    <row r="28" spans="1:9" ht="6.6" customHeight="1"/>
    <row r="29" spans="1:9" ht="14.4">
      <c r="A29" s="28" t="s">
        <v>29</v>
      </c>
      <c r="B29" s="29"/>
      <c r="C29" s="29"/>
      <c r="D29" s="29"/>
      <c r="E29" s="29"/>
      <c r="F29" s="29"/>
      <c r="G29" s="29"/>
      <c r="H29" s="29"/>
      <c r="I29" s="29"/>
    </row>
    <row r="30" spans="1:9" ht="6.6" customHeight="1"/>
    <row r="31" spans="1:9">
      <c r="A31" s="1" t="s">
        <v>19</v>
      </c>
    </row>
    <row r="32" spans="1:9" s="10" customFormat="1" ht="15.6"/>
    <row r="34" spans="1:18" s="27" customFormat="1" ht="15.6">
      <c r="A34" s="24" t="s">
        <v>20</v>
      </c>
      <c r="B34" s="24"/>
      <c r="C34" s="24"/>
      <c r="D34" s="24"/>
      <c r="E34" s="24"/>
      <c r="F34" s="24"/>
      <c r="G34" s="24"/>
      <c r="H34" s="24"/>
      <c r="I34" s="25" t="s">
        <v>21</v>
      </c>
      <c r="J34" s="24"/>
      <c r="K34" s="24"/>
      <c r="L34" s="24"/>
      <c r="M34" s="24"/>
      <c r="N34" s="24"/>
      <c r="O34" s="24"/>
      <c r="P34" s="26"/>
      <c r="Q34" s="24"/>
      <c r="R34" s="10"/>
    </row>
  </sheetData>
  <mergeCells count="12">
    <mergeCell ref="F11:F12"/>
    <mergeCell ref="G11:G12"/>
    <mergeCell ref="H11:H12"/>
    <mergeCell ref="I11:I12"/>
    <mergeCell ref="A29:I29"/>
    <mergeCell ref="A1:I1"/>
    <mergeCell ref="A3:A4"/>
    <mergeCell ref="B3:D3"/>
    <mergeCell ref="E3:E4"/>
    <mergeCell ref="F3:G3"/>
    <mergeCell ref="H3:H4"/>
    <mergeCell ref="I3:I4"/>
  </mergeCells>
  <printOptions horizontalCentered="1"/>
  <pageMargins left="0.39370078740157483" right="0.39370078740157483" top="0.59055118110236227" bottom="0.19685039370078741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МС</vt:lpstr>
    </vt:vector>
  </TitlesOfParts>
  <Company>Администрация Ленинского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Menchinskaya-MA</cp:lastModifiedBy>
  <cp:lastPrinted>2019-02-08T06:09:17Z</cp:lastPrinted>
  <dcterms:created xsi:type="dcterms:W3CDTF">2016-01-20T04:00:19Z</dcterms:created>
  <dcterms:modified xsi:type="dcterms:W3CDTF">2019-03-18T10:09:31Z</dcterms:modified>
</cp:coreProperties>
</file>